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\Documents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1" i="1" l="1"/>
  <c r="O59" i="1"/>
  <c r="O51" i="1"/>
  <c r="O29" i="1"/>
  <c r="O24" i="1"/>
  <c r="O12" i="1"/>
  <c r="M17" i="1"/>
  <c r="M24" i="1"/>
  <c r="M29" i="1"/>
  <c r="M40" i="1"/>
  <c r="M45" i="1"/>
  <c r="L51" i="1"/>
  <c r="M51" i="1"/>
  <c r="M54" i="1"/>
  <c r="M56" i="1"/>
  <c r="M59" i="1"/>
  <c r="M66" i="1"/>
  <c r="M70" i="1"/>
  <c r="L70" i="1"/>
  <c r="M71" i="1" l="1"/>
  <c r="L66" i="1"/>
  <c r="K71" i="1" l="1"/>
  <c r="L40" i="1"/>
  <c r="L29" i="1"/>
  <c r="L11" i="1" l="1"/>
</calcChain>
</file>

<file path=xl/sharedStrings.xml><?xml version="1.0" encoding="utf-8"?>
<sst xmlns="http://schemas.openxmlformats.org/spreadsheetml/2006/main" count="468" uniqueCount="158">
  <si>
    <t>Produits</t>
  </si>
  <si>
    <t>Activités</t>
  </si>
  <si>
    <t>Unité</t>
  </si>
  <si>
    <t>Secteurs</t>
  </si>
  <si>
    <t>Quantité</t>
  </si>
  <si>
    <t>Localisation</t>
  </si>
  <si>
    <t>Répartition de la quantité annuelle par trimestre</t>
  </si>
  <si>
    <t>Coût unitaire</t>
  </si>
  <si>
    <t>Coût total</t>
  </si>
  <si>
    <t>Répartition du coût total par sources de financement</t>
  </si>
  <si>
    <t>Répartition du coût total par trimestre</t>
  </si>
  <si>
    <t>T1</t>
  </si>
  <si>
    <t>T2</t>
  </si>
  <si>
    <t>T3</t>
  </si>
  <si>
    <t>T4</t>
  </si>
  <si>
    <t>COM</t>
  </si>
  <si>
    <t>POP</t>
  </si>
  <si>
    <t>PTF</t>
  </si>
  <si>
    <t>Etat</t>
  </si>
  <si>
    <t xml:space="preserve">                                                                                                                                                                                                          Axe 1: amélioration de la production agro-pastorale</t>
  </si>
  <si>
    <t>Agriculture</t>
  </si>
  <si>
    <t xml:space="preserve"> </t>
  </si>
  <si>
    <t>Construire une banqued'intrants agricoles ( BIA)</t>
  </si>
  <si>
    <t>BIA</t>
  </si>
  <si>
    <t>Renforcer les capacités des agropasteurs CEP</t>
  </si>
  <si>
    <t>CEP</t>
  </si>
  <si>
    <t>Amenager les terres irrigables pour la petite irrigation</t>
  </si>
  <si>
    <t>site</t>
  </si>
  <si>
    <t xml:space="preserve">Appuyer  les   producteurs  en semences et équipements agricoles </t>
  </si>
  <si>
    <t>producteur</t>
  </si>
  <si>
    <t>CR</t>
  </si>
  <si>
    <t>Proteger   les cultures</t>
  </si>
  <si>
    <t xml:space="preserve">produit </t>
  </si>
  <si>
    <t xml:space="preserve">Construire un radier </t>
  </si>
  <si>
    <t>radier</t>
  </si>
  <si>
    <t>Genie rural</t>
  </si>
  <si>
    <t>seuil</t>
  </si>
  <si>
    <t xml:space="preserve"> Genie rural</t>
  </si>
  <si>
    <t>ha</t>
  </si>
  <si>
    <t>Les capacités de la  production  pastorale sont renforcées</t>
  </si>
  <si>
    <t>Construire des banques aliments betails ( BAB)</t>
  </si>
  <si>
    <t>BAB</t>
  </si>
  <si>
    <t>Élevage</t>
  </si>
  <si>
    <t>organiser  des  campagnes de vaccination</t>
  </si>
  <si>
    <t>Campagne</t>
  </si>
  <si>
    <t>Réhabiliter  l' aire d’abattage</t>
  </si>
  <si>
    <t>aire</t>
  </si>
  <si>
    <t>Construire  des puits pastoraux</t>
  </si>
  <si>
    <t xml:space="preserve"> Puits</t>
  </si>
  <si>
    <t>Environnement</t>
  </si>
  <si>
    <t>Kml</t>
  </si>
  <si>
    <t>Recuperer les   terres dégradées (CES/DRS)</t>
  </si>
  <si>
    <t>Sensibiliser la population  sur la protection de l'environnement</t>
  </si>
  <si>
    <t>Sensibilisation</t>
  </si>
  <si>
    <t>Former et  recycler des membres de la COFOCOM (PROMAP)</t>
  </si>
  <si>
    <t>Formation</t>
  </si>
  <si>
    <t>COFODEP</t>
  </si>
  <si>
    <t>Balisage des couloirs de pasage</t>
  </si>
  <si>
    <t>Code rural</t>
  </si>
  <si>
    <t>C.R</t>
  </si>
  <si>
    <t>Suivre les COFOB</t>
  </si>
  <si>
    <t>Session</t>
  </si>
  <si>
    <t>Axe 2: Amelioration des conditions d'accés et d'accessibilté  aux services  sociaux de base</t>
  </si>
  <si>
    <t>Les Infrastructures hydrauliques sont renforcées</t>
  </si>
  <si>
    <t>Mini AEP</t>
  </si>
  <si>
    <t>Hydraulique</t>
  </si>
  <si>
    <t>foncer  des  PC (villgeois)</t>
  </si>
  <si>
    <t>Puits</t>
  </si>
  <si>
    <t>Réhabiliter  des PC(villageois)</t>
  </si>
  <si>
    <t>Des dispositifs eau  hygiene et assainissement sont renforcés</t>
  </si>
  <si>
    <t>Promouvoir   l'approche  ATPC dans les villages</t>
  </si>
  <si>
    <t xml:space="preserve"> villages</t>
  </si>
  <si>
    <t>Analyser et traiter les eaux des Mini AEP</t>
  </si>
  <si>
    <t>Mission</t>
  </si>
  <si>
    <t>Le système de santé et de nutrition est amélioré</t>
  </si>
  <si>
    <t>gerer  les epidemies</t>
  </si>
  <si>
    <t>Appui</t>
  </si>
  <si>
    <t>santé</t>
  </si>
  <si>
    <t>CSI</t>
  </si>
  <si>
    <t>Salaire des ambulanciers</t>
  </si>
  <si>
    <t>salaire</t>
  </si>
  <si>
    <t>Entretien de l'ambulance</t>
  </si>
  <si>
    <t>appui</t>
  </si>
  <si>
    <t>Salaire du gardien</t>
  </si>
  <si>
    <t>Renforcement des sorties foraines et vaccination en avancée</t>
  </si>
  <si>
    <t>sortie</t>
  </si>
  <si>
    <t>Santé</t>
  </si>
  <si>
    <t>x</t>
  </si>
  <si>
    <t>Appui au transport des intrants du District vers les  CSI  et des CSI vers les cases de santé chaque trimestre</t>
  </si>
  <si>
    <t>Santé/CMAM surge</t>
  </si>
  <si>
    <t>Les formes de la malnutrition sont reduites</t>
  </si>
  <si>
    <t>Appuyer les évacuations sanitaires</t>
  </si>
  <si>
    <t>les capacités des acteurs sont renforcées</t>
  </si>
  <si>
    <t xml:space="preserve">Renforcer le  suivi pédagogique  </t>
  </si>
  <si>
    <t>suivi</t>
  </si>
  <si>
    <t>Éducation</t>
  </si>
  <si>
    <t xml:space="preserve">Transporter les enseignants  affectés,  les materiels et les fournitures </t>
  </si>
  <si>
    <t>transport</t>
  </si>
  <si>
    <t>Les conditions favorables à la scolarisation de la jeune fille et l'alphabétisation créées</t>
  </si>
  <si>
    <t>Sensibiliser les populations sur la scolarisation des jeunes filles</t>
  </si>
  <si>
    <t xml:space="preserve">seance </t>
  </si>
  <si>
    <t>Education</t>
  </si>
  <si>
    <t>Réhabiliter  des classes</t>
  </si>
  <si>
    <t>classe</t>
  </si>
  <si>
    <t>Doter les etablissements en tables en tables bancs</t>
  </si>
  <si>
    <t>table</t>
  </si>
  <si>
    <t>Réhabiliter les  tables bancs</t>
  </si>
  <si>
    <t>Axe 3 :Amélioration des conditions de vie des femmes, des jeunes et des personnes en situation d'handicap</t>
  </si>
  <si>
    <t>le système d’état civil est renforcé</t>
  </si>
  <si>
    <t>Appuyer l'état civil en  carburant</t>
  </si>
  <si>
    <t>Etat civil</t>
  </si>
  <si>
    <t xml:space="preserve"> Les handicapés sont intégrés à la vie socioéconomique</t>
  </si>
  <si>
    <t>Recencer et Organiser les handicapés en societés  coopératives</t>
  </si>
  <si>
    <t>cooperative</t>
  </si>
  <si>
    <t>population</t>
  </si>
  <si>
    <t xml:space="preserve">  Plan de communication est opérationnel</t>
  </si>
  <si>
    <t xml:space="preserve">Replanifier le  PDC 2021- 2025  </t>
  </si>
  <si>
    <t xml:space="preserve"> PDC</t>
  </si>
  <si>
    <t xml:space="preserve"> STD</t>
  </si>
  <si>
    <t xml:space="preserve">Evaluer le PIA  2021 et elaborer le PIA 2022 </t>
  </si>
  <si>
    <t>PIA</t>
  </si>
  <si>
    <t xml:space="preserve">  Le niveau d'organisation et de fonctionnement de la commune est amélioré</t>
  </si>
  <si>
    <t xml:space="preserve"> Renforcer les capacités du personnel et des élus  sur les outils de planification PDC/PIA</t>
  </si>
  <si>
    <t>formation</t>
  </si>
  <si>
    <t>plan</t>
  </si>
  <si>
    <t>Sensibiliser les populations sur l'importance de l'état civil</t>
  </si>
  <si>
    <t>unité</t>
  </si>
  <si>
    <t>Mairie</t>
  </si>
  <si>
    <t>Le taux de mobilisation des taxes municipales est rehaussé</t>
  </si>
  <si>
    <t>Utiliser les radios communautaires  pour sensibiliser les contribuables</t>
  </si>
  <si>
    <t>Diffusion</t>
  </si>
  <si>
    <t>Radio communautaire</t>
  </si>
  <si>
    <t>organiser des missions conjointes entre le conseil et la chefferie traditionnelle pour sensibiliser sur l'importance des impôts</t>
  </si>
  <si>
    <t>Mairie et cheferie traditionnelle</t>
  </si>
  <si>
    <t>Organiser en février-mars une session du conseil pour évaluer le niveau de perception de la taxe municipale</t>
  </si>
  <si>
    <t xml:space="preserve">Mairie  </t>
  </si>
  <si>
    <t>TOTAL GENERAL:</t>
  </si>
  <si>
    <t>KAHIROU</t>
  </si>
  <si>
    <t>Plantationd'arbres</t>
  </si>
  <si>
    <t>Fonçer  et équiper des mini AEP (IAS et Etat)</t>
  </si>
  <si>
    <t>en cours</t>
  </si>
  <si>
    <t>karya</t>
  </si>
  <si>
    <t>PLAN D'INVESTISSEMENT ANNUEL PIA 2022 DE LA CR DE GUECHEME</t>
  </si>
  <si>
    <t>PM</t>
  </si>
  <si>
    <t xml:space="preserve"> PM</t>
  </si>
  <si>
    <t xml:space="preserve">Construire un seuil d'epandage </t>
  </si>
  <si>
    <t>Guéchémé</t>
  </si>
  <si>
    <t xml:space="preserve">  </t>
  </si>
  <si>
    <t>IEPC/Guéchémé</t>
  </si>
  <si>
    <t>pm</t>
  </si>
  <si>
    <t>Réhabilitation de la Mairie</t>
  </si>
  <si>
    <t xml:space="preserve">Construction d'une salle de classe </t>
  </si>
  <si>
    <t>Classe</t>
  </si>
  <si>
    <t>IPEC</t>
  </si>
  <si>
    <t>Les batiments sociaux economiques de bases renforcés</t>
  </si>
  <si>
    <t>Construction de  deux hangars de marché</t>
  </si>
  <si>
    <t>le chef lieu de la commune sera decongitionné</t>
  </si>
  <si>
    <t>lotissement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</si>
</sst>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3" fontId="6" fillId="0" borderId="3" xfId="0" applyNumberFormat="1" applyFont="1" applyFill="1" applyBorder="1" applyAlignment="1">
      <alignment horizontal="center" wrapText="1"/>
    </xf>
    <xf numFmtId="3" fontId="7" fillId="0" borderId="2" xfId="0" applyNumberFormat="1" applyFont="1" applyBorder="1" applyAlignment="1">
      <alignment horizontal="center" wrapText="1"/>
    </xf>
    <xf numFmtId="3" fontId="7" fillId="0" borderId="3" xfId="0" applyNumberFormat="1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164" fontId="9" fillId="0" borderId="7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0" fillId="0" borderId="0" xfId="0" applyBorder="1"/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wrapText="1"/>
    </xf>
    <xf numFmtId="164" fontId="3" fillId="0" borderId="12" xfId="1" applyNumberFormat="1" applyFont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3" fontId="2" fillId="7" borderId="21" xfId="0" applyNumberFormat="1" applyFont="1" applyFill="1" applyBorder="1" applyAlignment="1">
      <alignment horizontal="center"/>
    </xf>
    <xf numFmtId="3" fontId="2" fillId="7" borderId="23" xfId="0" applyNumberFormat="1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10</xdr:row>
      <xdr:rowOff>133350</xdr:rowOff>
    </xdr:from>
    <xdr:to>
      <xdr:col>17</xdr:col>
      <xdr:colOff>533400</xdr:colOff>
      <xdr:row>10</xdr:row>
      <xdr:rowOff>179069</xdr:rowOff>
    </xdr:to>
    <xdr:sp macro="" textlink="">
      <xdr:nvSpPr>
        <xdr:cNvPr id="2" name="Rectangle 1"/>
        <xdr:cNvSpPr/>
      </xdr:nvSpPr>
      <xdr:spPr>
        <a:xfrm>
          <a:off x="12773025" y="3400425"/>
          <a:ext cx="419100" cy="45719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581025</xdr:colOff>
      <xdr:row>25</xdr:row>
      <xdr:rowOff>142875</xdr:rowOff>
    </xdr:from>
    <xdr:to>
      <xdr:col>20</xdr:col>
      <xdr:colOff>9525</xdr:colOff>
      <xdr:row>25</xdr:row>
      <xdr:rowOff>188594</xdr:rowOff>
    </xdr:to>
    <xdr:sp macro="" textlink="">
      <xdr:nvSpPr>
        <xdr:cNvPr id="3" name="Rectangle 2"/>
        <xdr:cNvSpPr/>
      </xdr:nvSpPr>
      <xdr:spPr>
        <a:xfrm>
          <a:off x="11982450" y="7734300"/>
          <a:ext cx="2657475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571500</xdr:colOff>
      <xdr:row>34</xdr:row>
      <xdr:rowOff>76200</xdr:rowOff>
    </xdr:from>
    <xdr:to>
      <xdr:col>20</xdr:col>
      <xdr:colOff>0</xdr:colOff>
      <xdr:row>34</xdr:row>
      <xdr:rowOff>121919</xdr:rowOff>
    </xdr:to>
    <xdr:sp macro="" textlink="">
      <xdr:nvSpPr>
        <xdr:cNvPr id="5" name="Rectangle 4"/>
        <xdr:cNvSpPr/>
      </xdr:nvSpPr>
      <xdr:spPr>
        <a:xfrm>
          <a:off x="11972925" y="10115550"/>
          <a:ext cx="2657475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tabSelected="1" workbookViewId="0">
      <selection activeCell="E8" sqref="E8"/>
    </sheetView>
  </sheetViews>
  <sheetFormatPr baseColWidth="10" defaultRowHeight="15" x14ac:dyDescent="0.25"/>
  <cols>
    <col min="1" max="1" width="13.42578125" customWidth="1"/>
    <col min="2" max="2" width="24.28515625" customWidth="1"/>
    <col min="3" max="3" width="8.42578125" customWidth="1"/>
    <col min="4" max="4" width="13.28515625" customWidth="1"/>
    <col min="5" max="5" width="12.28515625" customWidth="1"/>
    <col min="6" max="6" width="10" customWidth="1"/>
    <col min="7" max="7" width="7.5703125" customWidth="1"/>
    <col min="8" max="8" width="6.85546875" customWidth="1"/>
    <col min="9" max="9" width="6.140625" customWidth="1"/>
    <col min="10" max="10" width="7.85546875" customWidth="1"/>
    <col min="11" max="11" width="11.85546875" customWidth="1"/>
    <col min="12" max="12" width="12.85546875" customWidth="1"/>
    <col min="13" max="13" width="15" customWidth="1"/>
    <col min="14" max="14" width="8.7109375" customWidth="1"/>
    <col min="15" max="15" width="13.140625" customWidth="1"/>
    <col min="16" max="16" width="8.85546875" customWidth="1"/>
    <col min="17" max="17" width="10" customWidth="1"/>
    <col min="18" max="18" width="9.5703125" customWidth="1"/>
    <col min="19" max="19" width="8.5703125" customWidth="1"/>
  </cols>
  <sheetData>
    <row r="1" spans="1:21" ht="21" x14ac:dyDescent="0.35">
      <c r="A1" s="50" t="s">
        <v>142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"/>
    </row>
    <row r="2" spans="1:21" ht="21" x14ac:dyDescent="0.35">
      <c r="A2" s="53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/>
      <c r="I2" s="26"/>
      <c r="J2" s="26"/>
      <c r="K2" s="26" t="s">
        <v>7</v>
      </c>
      <c r="L2" s="26" t="s">
        <v>8</v>
      </c>
      <c r="M2" s="26" t="s">
        <v>9</v>
      </c>
      <c r="N2" s="26"/>
      <c r="O2" s="26"/>
      <c r="P2" s="26"/>
      <c r="Q2" s="26" t="s">
        <v>10</v>
      </c>
      <c r="R2" s="26"/>
      <c r="S2" s="26"/>
      <c r="T2" s="54"/>
      <c r="U2" s="1"/>
    </row>
    <row r="3" spans="1:21" ht="21" x14ac:dyDescent="0.35">
      <c r="A3" s="53"/>
      <c r="B3" s="26"/>
      <c r="C3" s="26"/>
      <c r="D3" s="26"/>
      <c r="E3" s="26"/>
      <c r="F3" s="26"/>
      <c r="G3" s="2" t="s">
        <v>11</v>
      </c>
      <c r="H3" s="2" t="s">
        <v>12</v>
      </c>
      <c r="I3" s="2" t="s">
        <v>13</v>
      </c>
      <c r="J3" s="2" t="s">
        <v>14</v>
      </c>
      <c r="K3" s="26"/>
      <c r="L3" s="26"/>
      <c r="M3" s="2" t="s">
        <v>15</v>
      </c>
      <c r="N3" s="2" t="s">
        <v>16</v>
      </c>
      <c r="O3" s="2" t="s">
        <v>17</v>
      </c>
      <c r="P3" s="2" t="s">
        <v>18</v>
      </c>
      <c r="Q3" s="2" t="s">
        <v>11</v>
      </c>
      <c r="R3" s="2" t="s">
        <v>12</v>
      </c>
      <c r="S3" s="2" t="s">
        <v>13</v>
      </c>
      <c r="T3" s="55" t="s">
        <v>14</v>
      </c>
      <c r="U3" s="1"/>
    </row>
    <row r="4" spans="1:21" ht="21" x14ac:dyDescent="0.35">
      <c r="A4" s="56" t="s">
        <v>19</v>
      </c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7"/>
      <c r="U4" s="1"/>
    </row>
    <row r="5" spans="1:21" ht="39" x14ac:dyDescent="0.25">
      <c r="A5" s="58"/>
      <c r="B5" s="5" t="s">
        <v>22</v>
      </c>
      <c r="C5" s="5" t="s">
        <v>23</v>
      </c>
      <c r="D5" s="5" t="s">
        <v>20</v>
      </c>
      <c r="E5" s="5">
        <v>4</v>
      </c>
      <c r="F5" s="5" t="s">
        <v>21</v>
      </c>
      <c r="G5" s="6"/>
      <c r="H5" s="6"/>
      <c r="I5" s="6" t="s">
        <v>21</v>
      </c>
      <c r="J5" s="6"/>
      <c r="K5" s="7" t="s">
        <v>143</v>
      </c>
      <c r="L5" s="11" t="s">
        <v>143</v>
      </c>
      <c r="M5" s="6"/>
      <c r="N5" s="6"/>
      <c r="O5" s="7" t="s">
        <v>143</v>
      </c>
      <c r="P5" s="6"/>
      <c r="Q5" s="6"/>
      <c r="R5" s="6"/>
      <c r="S5" s="7" t="s">
        <v>21</v>
      </c>
      <c r="T5" s="59"/>
      <c r="U5" s="1"/>
    </row>
    <row r="6" spans="1:21" ht="26.25" x14ac:dyDescent="0.25">
      <c r="A6" s="58"/>
      <c r="B6" s="5" t="s">
        <v>24</v>
      </c>
      <c r="C6" s="5" t="s">
        <v>25</v>
      </c>
      <c r="D6" s="5" t="s">
        <v>20</v>
      </c>
      <c r="E6" s="5">
        <v>5</v>
      </c>
      <c r="F6" s="5" t="s">
        <v>30</v>
      </c>
      <c r="G6" s="6"/>
      <c r="H6" s="6"/>
      <c r="I6" s="6" t="s">
        <v>21</v>
      </c>
      <c r="J6" s="6"/>
      <c r="K6" s="8" t="s">
        <v>143</v>
      </c>
      <c r="L6" s="13" t="s">
        <v>143</v>
      </c>
      <c r="M6" s="6"/>
      <c r="N6" s="6"/>
      <c r="O6" s="7" t="s">
        <v>143</v>
      </c>
      <c r="P6" s="6"/>
      <c r="Q6" s="6" t="s">
        <v>21</v>
      </c>
      <c r="R6" s="6" t="s">
        <v>21</v>
      </c>
      <c r="S6" s="7" t="s">
        <v>21</v>
      </c>
      <c r="T6" s="59" t="s">
        <v>21</v>
      </c>
      <c r="U6" s="1"/>
    </row>
    <row r="7" spans="1:21" ht="39" x14ac:dyDescent="0.25">
      <c r="A7" s="58"/>
      <c r="B7" s="12" t="s">
        <v>26</v>
      </c>
      <c r="C7" s="6" t="s">
        <v>27</v>
      </c>
      <c r="D7" s="5" t="s">
        <v>20</v>
      </c>
      <c r="E7" s="5">
        <v>5</v>
      </c>
      <c r="F7" s="5" t="s">
        <v>143</v>
      </c>
      <c r="G7" s="6"/>
      <c r="H7" s="6" t="s">
        <v>21</v>
      </c>
      <c r="I7" s="6" t="s">
        <v>21</v>
      </c>
      <c r="J7" s="6" t="s">
        <v>143</v>
      </c>
      <c r="K7" s="7" t="s">
        <v>143</v>
      </c>
      <c r="L7" s="11" t="s">
        <v>143</v>
      </c>
      <c r="M7" s="7" t="s">
        <v>143</v>
      </c>
      <c r="N7" s="6"/>
      <c r="O7" s="7" t="s">
        <v>143</v>
      </c>
      <c r="P7" s="6"/>
      <c r="Q7" s="6"/>
      <c r="R7" s="7" t="s">
        <v>21</v>
      </c>
      <c r="S7" s="7" t="s">
        <v>21</v>
      </c>
      <c r="T7" s="60" t="s">
        <v>21</v>
      </c>
      <c r="U7" s="1"/>
    </row>
    <row r="8" spans="1:21" ht="39" x14ac:dyDescent="0.25">
      <c r="A8" s="58"/>
      <c r="B8" s="5" t="s">
        <v>28</v>
      </c>
      <c r="C8" s="5" t="s">
        <v>29</v>
      </c>
      <c r="D8" s="5" t="s">
        <v>20</v>
      </c>
      <c r="E8" s="5">
        <v>2647</v>
      </c>
      <c r="F8" s="5" t="s">
        <v>30</v>
      </c>
      <c r="G8" s="6"/>
      <c r="H8" s="5" t="s">
        <v>143</v>
      </c>
      <c r="I8" s="6"/>
      <c r="J8" s="6"/>
      <c r="K8" s="14" t="s">
        <v>143</v>
      </c>
      <c r="L8" s="11" t="s">
        <v>144</v>
      </c>
      <c r="M8" s="7" t="s">
        <v>21</v>
      </c>
      <c r="N8" s="6"/>
      <c r="O8" s="7" t="s">
        <v>143</v>
      </c>
      <c r="P8" s="6"/>
      <c r="Q8" s="6"/>
      <c r="R8" s="7" t="s">
        <v>21</v>
      </c>
      <c r="S8" s="6"/>
      <c r="T8" s="59"/>
      <c r="U8" s="1"/>
    </row>
    <row r="9" spans="1:21" x14ac:dyDescent="0.25">
      <c r="A9" s="58"/>
      <c r="B9" s="5" t="s">
        <v>31</v>
      </c>
      <c r="C9" s="5" t="s">
        <v>32</v>
      </c>
      <c r="D9" s="5" t="s">
        <v>20</v>
      </c>
      <c r="E9" s="8">
        <v>500</v>
      </c>
      <c r="F9" s="5" t="s">
        <v>30</v>
      </c>
      <c r="G9" s="6"/>
      <c r="H9" s="5" t="s">
        <v>143</v>
      </c>
      <c r="I9" s="6"/>
      <c r="J9" s="6"/>
      <c r="K9" s="7" t="s">
        <v>143</v>
      </c>
      <c r="L9" s="11" t="s">
        <v>143</v>
      </c>
      <c r="M9" s="6"/>
      <c r="N9" s="6"/>
      <c r="O9" s="6"/>
      <c r="P9" s="7" t="s">
        <v>21</v>
      </c>
      <c r="Q9" s="6"/>
      <c r="R9" s="7" t="s">
        <v>21</v>
      </c>
      <c r="S9" s="6"/>
      <c r="T9" s="59"/>
      <c r="U9" s="1"/>
    </row>
    <row r="10" spans="1:21" x14ac:dyDescent="0.25">
      <c r="A10" s="58"/>
      <c r="B10" s="5" t="s">
        <v>33</v>
      </c>
      <c r="C10" s="5" t="s">
        <v>34</v>
      </c>
      <c r="D10" s="5" t="s">
        <v>35</v>
      </c>
      <c r="E10" s="8">
        <v>3</v>
      </c>
      <c r="F10" s="5" t="s">
        <v>30</v>
      </c>
      <c r="G10" s="6"/>
      <c r="H10" s="5" t="s">
        <v>143</v>
      </c>
      <c r="I10" s="6" t="s">
        <v>21</v>
      </c>
      <c r="J10" s="6"/>
      <c r="K10" s="7" t="s">
        <v>143</v>
      </c>
      <c r="L10" s="7" t="s">
        <v>143</v>
      </c>
      <c r="M10" s="6"/>
      <c r="N10" s="6"/>
      <c r="O10" s="7" t="s">
        <v>143</v>
      </c>
      <c r="P10" s="7"/>
      <c r="Q10" s="6"/>
      <c r="R10" s="7"/>
      <c r="S10" s="7" t="s">
        <v>21</v>
      </c>
      <c r="T10" s="59"/>
      <c r="U10" s="1"/>
    </row>
    <row r="11" spans="1:21" ht="26.25" x14ac:dyDescent="0.25">
      <c r="A11" s="58"/>
      <c r="B11" s="5" t="s">
        <v>145</v>
      </c>
      <c r="C11" s="5" t="s">
        <v>36</v>
      </c>
      <c r="D11" s="5" t="s">
        <v>37</v>
      </c>
      <c r="E11" s="5">
        <v>1</v>
      </c>
      <c r="F11" s="5" t="s">
        <v>137</v>
      </c>
      <c r="G11" s="5" t="s">
        <v>21</v>
      </c>
      <c r="H11" s="6"/>
      <c r="I11" s="6">
        <v>1</v>
      </c>
      <c r="J11" s="6"/>
      <c r="K11" s="7">
        <v>55000000</v>
      </c>
      <c r="L11" s="11">
        <f>K11*E11</f>
        <v>55000000</v>
      </c>
      <c r="M11" s="6"/>
      <c r="N11" s="6"/>
      <c r="O11" s="7">
        <v>55000000</v>
      </c>
      <c r="P11" s="6"/>
      <c r="Q11" s="7" t="s">
        <v>21</v>
      </c>
      <c r="R11" s="6"/>
      <c r="S11" s="61"/>
      <c r="T11" s="59"/>
      <c r="U11" s="1" t="s">
        <v>21</v>
      </c>
    </row>
    <row r="12" spans="1:21" x14ac:dyDescent="0.25">
      <c r="A12" s="62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6">
        <v>55000000</v>
      </c>
      <c r="M12" s="15">
        <v>0</v>
      </c>
      <c r="N12" s="15"/>
      <c r="O12" s="15">
        <f>O11*1</f>
        <v>55000000</v>
      </c>
      <c r="P12" s="15"/>
      <c r="Q12" s="15"/>
      <c r="R12" s="15"/>
      <c r="S12" s="15"/>
      <c r="T12" s="63"/>
      <c r="U12" s="1"/>
    </row>
    <row r="13" spans="1:21" ht="26.25" x14ac:dyDescent="0.25">
      <c r="A13" s="64" t="s">
        <v>39</v>
      </c>
      <c r="B13" s="5" t="s">
        <v>40</v>
      </c>
      <c r="C13" s="5" t="s">
        <v>41</v>
      </c>
      <c r="D13" s="5" t="s">
        <v>42</v>
      </c>
      <c r="E13" s="5">
        <v>2</v>
      </c>
      <c r="F13" s="5" t="s">
        <v>30</v>
      </c>
      <c r="G13" s="5"/>
      <c r="H13" s="5"/>
      <c r="I13" s="5">
        <v>2</v>
      </c>
      <c r="J13" s="5"/>
      <c r="K13" s="8" t="s">
        <v>143</v>
      </c>
      <c r="L13" s="9" t="s">
        <v>143</v>
      </c>
      <c r="M13" s="5" t="s">
        <v>143</v>
      </c>
      <c r="N13" s="5"/>
      <c r="O13" s="8" t="s">
        <v>143</v>
      </c>
      <c r="P13" s="5" t="s">
        <v>21</v>
      </c>
      <c r="Q13" s="5"/>
      <c r="R13" s="5"/>
      <c r="S13" s="8" t="s">
        <v>21</v>
      </c>
      <c r="T13" s="65"/>
      <c r="U13" s="1"/>
    </row>
    <row r="14" spans="1:21" ht="26.25" x14ac:dyDescent="0.25">
      <c r="A14" s="58"/>
      <c r="B14" s="5" t="s">
        <v>43</v>
      </c>
      <c r="C14" s="5" t="s">
        <v>44</v>
      </c>
      <c r="D14" s="5" t="s">
        <v>42</v>
      </c>
      <c r="E14" s="5">
        <v>1</v>
      </c>
      <c r="F14" s="5" t="s">
        <v>30</v>
      </c>
      <c r="G14" s="5" t="s">
        <v>21</v>
      </c>
      <c r="H14" s="5">
        <v>1</v>
      </c>
      <c r="I14" s="5"/>
      <c r="J14" s="5"/>
      <c r="K14" s="8">
        <v>400000</v>
      </c>
      <c r="L14" s="9">
        <v>400000</v>
      </c>
      <c r="M14" s="8">
        <v>400000</v>
      </c>
      <c r="N14" s="5"/>
      <c r="O14" s="8" t="s">
        <v>21</v>
      </c>
      <c r="P14" s="8" t="s">
        <v>21</v>
      </c>
      <c r="Q14" s="8" t="s">
        <v>21</v>
      </c>
      <c r="R14" s="8" t="s">
        <v>21</v>
      </c>
      <c r="S14" s="5"/>
      <c r="T14" s="65"/>
      <c r="U14" s="1"/>
    </row>
    <row r="15" spans="1:21" x14ac:dyDescent="0.25">
      <c r="A15" s="58"/>
      <c r="B15" s="5" t="s">
        <v>45</v>
      </c>
      <c r="C15" s="5" t="s">
        <v>46</v>
      </c>
      <c r="D15" s="5" t="s">
        <v>42</v>
      </c>
      <c r="E15" s="5">
        <v>1</v>
      </c>
      <c r="F15" s="5" t="s">
        <v>30</v>
      </c>
      <c r="G15" s="5"/>
      <c r="H15" s="5">
        <v>1</v>
      </c>
      <c r="I15" s="5"/>
      <c r="J15" s="5"/>
      <c r="K15" s="8" t="s">
        <v>143</v>
      </c>
      <c r="L15" s="9" t="s">
        <v>143</v>
      </c>
      <c r="M15" s="8"/>
      <c r="N15" s="5"/>
      <c r="O15" s="5" t="s">
        <v>143</v>
      </c>
      <c r="P15" s="5"/>
      <c r="Q15" s="5"/>
      <c r="R15" s="8" t="s">
        <v>21</v>
      </c>
      <c r="S15" s="5"/>
      <c r="T15" s="65"/>
      <c r="U15" s="1"/>
    </row>
    <row r="16" spans="1:21" ht="26.25" x14ac:dyDescent="0.25">
      <c r="A16" s="66"/>
      <c r="B16" s="5" t="s">
        <v>47</v>
      </c>
      <c r="C16" s="5" t="s">
        <v>48</v>
      </c>
      <c r="D16" s="5" t="s">
        <v>42</v>
      </c>
      <c r="E16" s="5">
        <v>2</v>
      </c>
      <c r="F16" s="5" t="s">
        <v>30</v>
      </c>
      <c r="G16" s="5"/>
      <c r="H16" s="5" t="s">
        <v>143</v>
      </c>
      <c r="I16" s="5"/>
      <c r="J16" s="5"/>
      <c r="K16" s="5" t="s">
        <v>143</v>
      </c>
      <c r="L16" s="9" t="s">
        <v>143</v>
      </c>
      <c r="M16" s="8" t="s">
        <v>21</v>
      </c>
      <c r="N16" s="5"/>
      <c r="O16" s="8" t="s">
        <v>143</v>
      </c>
      <c r="P16" s="5" t="s">
        <v>21</v>
      </c>
      <c r="Q16" s="5"/>
      <c r="R16" s="5" t="s">
        <v>21</v>
      </c>
      <c r="S16" s="5"/>
      <c r="T16" s="65"/>
      <c r="U16" s="1"/>
    </row>
    <row r="17" spans="1:21" x14ac:dyDescent="0.25">
      <c r="A17" s="6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>
        <v>400000</v>
      </c>
      <c r="M17" s="46">
        <f>M14+M15</f>
        <v>400000</v>
      </c>
      <c r="N17" s="15"/>
      <c r="O17" s="15"/>
      <c r="P17" s="15"/>
      <c r="Q17" s="15"/>
      <c r="R17" s="15"/>
      <c r="S17" s="15"/>
      <c r="T17" s="63"/>
      <c r="U17" s="1"/>
    </row>
    <row r="18" spans="1:21" ht="26.25" x14ac:dyDescent="0.25">
      <c r="A18" s="58"/>
      <c r="B18" s="5" t="s">
        <v>51</v>
      </c>
      <c r="C18" s="5" t="s">
        <v>38</v>
      </c>
      <c r="D18" s="5" t="s">
        <v>49</v>
      </c>
      <c r="E18" s="5">
        <v>200</v>
      </c>
      <c r="F18" s="5" t="s">
        <v>30</v>
      </c>
      <c r="G18" s="5" t="s">
        <v>21</v>
      </c>
      <c r="H18" s="5" t="s">
        <v>143</v>
      </c>
      <c r="I18" s="5" t="s">
        <v>21</v>
      </c>
      <c r="J18" s="5"/>
      <c r="K18" s="17" t="s">
        <v>143</v>
      </c>
      <c r="L18" s="8" t="s">
        <v>143</v>
      </c>
      <c r="M18" s="5"/>
      <c r="N18" s="5"/>
      <c r="O18" s="8" t="s">
        <v>143</v>
      </c>
      <c r="P18" s="8" t="s">
        <v>21</v>
      </c>
      <c r="Q18" s="8" t="s">
        <v>21</v>
      </c>
      <c r="R18" s="8" t="s">
        <v>21</v>
      </c>
      <c r="S18" s="8" t="s">
        <v>21</v>
      </c>
      <c r="T18" s="65"/>
      <c r="U18" s="1"/>
    </row>
    <row r="19" spans="1:21" ht="39" x14ac:dyDescent="0.25">
      <c r="A19" s="58"/>
      <c r="B19" s="5" t="s">
        <v>52</v>
      </c>
      <c r="C19" s="5" t="s">
        <v>53</v>
      </c>
      <c r="D19" s="5" t="s">
        <v>49</v>
      </c>
      <c r="E19" s="5">
        <v>4</v>
      </c>
      <c r="F19" s="5" t="s">
        <v>30</v>
      </c>
      <c r="G19" s="5">
        <v>1</v>
      </c>
      <c r="H19" s="5" t="s">
        <v>143</v>
      </c>
      <c r="I19" s="5" t="s">
        <v>147</v>
      </c>
      <c r="J19" s="5" t="s">
        <v>21</v>
      </c>
      <c r="K19" s="8" t="s">
        <v>143</v>
      </c>
      <c r="L19" s="8" t="s">
        <v>143</v>
      </c>
      <c r="M19" s="8"/>
      <c r="N19" s="5"/>
      <c r="O19" s="5" t="s">
        <v>143</v>
      </c>
      <c r="P19" s="5"/>
      <c r="Q19" s="8" t="s">
        <v>21</v>
      </c>
      <c r="R19" s="8"/>
      <c r="S19" s="8" t="s">
        <v>21</v>
      </c>
      <c r="T19" s="67" t="s">
        <v>21</v>
      </c>
      <c r="U19" s="1"/>
    </row>
    <row r="20" spans="1:21" x14ac:dyDescent="0.25">
      <c r="A20" s="58"/>
      <c r="B20" s="5" t="s">
        <v>138</v>
      </c>
      <c r="C20" s="5" t="s">
        <v>38</v>
      </c>
      <c r="D20" s="5" t="s">
        <v>49</v>
      </c>
      <c r="E20" s="5">
        <v>10</v>
      </c>
      <c r="F20" s="5" t="s">
        <v>30</v>
      </c>
      <c r="G20" s="5"/>
      <c r="H20" s="5" t="s">
        <v>143</v>
      </c>
      <c r="I20" s="5"/>
      <c r="J20" s="5"/>
      <c r="K20" s="8" t="s">
        <v>143</v>
      </c>
      <c r="L20" s="8" t="s">
        <v>143</v>
      </c>
      <c r="M20" s="8"/>
      <c r="N20" s="5"/>
      <c r="O20" s="5"/>
      <c r="P20" s="8"/>
      <c r="Q20" s="8"/>
      <c r="R20" s="8" t="s">
        <v>21</v>
      </c>
      <c r="S20" s="8"/>
      <c r="T20" s="67"/>
      <c r="U20" s="1"/>
    </row>
    <row r="21" spans="1:21" ht="39" x14ac:dyDescent="0.25">
      <c r="A21" s="58"/>
      <c r="B21" s="5" t="s">
        <v>54</v>
      </c>
      <c r="C21" s="5" t="s">
        <v>55</v>
      </c>
      <c r="D21" s="5" t="s">
        <v>56</v>
      </c>
      <c r="E21" s="5">
        <v>1</v>
      </c>
      <c r="F21" s="5" t="s">
        <v>146</v>
      </c>
      <c r="G21" s="5"/>
      <c r="H21" s="5" t="s">
        <v>21</v>
      </c>
      <c r="I21" s="5" t="s">
        <v>21</v>
      </c>
      <c r="J21" s="5"/>
      <c r="K21" s="17" t="s">
        <v>149</v>
      </c>
      <c r="L21" s="17">
        <v>7000000</v>
      </c>
      <c r="M21" s="8" t="s">
        <v>149</v>
      </c>
      <c r="N21" s="5"/>
      <c r="O21" s="8">
        <v>7000000</v>
      </c>
      <c r="P21" s="5"/>
      <c r="Q21" s="8" t="s">
        <v>21</v>
      </c>
      <c r="R21" s="8" t="s">
        <v>21</v>
      </c>
      <c r="S21" s="61"/>
      <c r="T21" s="65"/>
      <c r="U21" s="1"/>
    </row>
    <row r="22" spans="1:21" x14ac:dyDescent="0.25">
      <c r="A22" s="58"/>
      <c r="B22" s="18" t="s">
        <v>57</v>
      </c>
      <c r="C22" s="5" t="s">
        <v>50</v>
      </c>
      <c r="D22" s="5" t="s">
        <v>58</v>
      </c>
      <c r="E22" s="6">
        <v>84</v>
      </c>
      <c r="F22" s="6" t="s">
        <v>59</v>
      </c>
      <c r="G22" s="6"/>
      <c r="H22" s="6" t="s">
        <v>143</v>
      </c>
      <c r="I22" s="6" t="s">
        <v>21</v>
      </c>
      <c r="J22" s="6"/>
      <c r="K22" s="19" t="s">
        <v>143</v>
      </c>
      <c r="L22" s="11" t="s">
        <v>143</v>
      </c>
      <c r="M22" s="19"/>
      <c r="N22" s="19"/>
      <c r="O22" s="20" t="s">
        <v>143</v>
      </c>
      <c r="P22" s="19"/>
      <c r="Q22" s="19" t="s">
        <v>21</v>
      </c>
      <c r="R22" s="19"/>
      <c r="S22" s="19" t="s">
        <v>21</v>
      </c>
      <c r="T22" s="68" t="s">
        <v>21</v>
      </c>
      <c r="U22" s="1"/>
    </row>
    <row r="23" spans="1:21" x14ac:dyDescent="0.25">
      <c r="A23" s="66"/>
      <c r="B23" s="5" t="s">
        <v>60</v>
      </c>
      <c r="C23" s="5" t="s">
        <v>61</v>
      </c>
      <c r="D23" s="5" t="s">
        <v>56</v>
      </c>
      <c r="E23" s="5">
        <v>100</v>
      </c>
      <c r="F23" s="5" t="s">
        <v>30</v>
      </c>
      <c r="G23" s="5" t="s">
        <v>21</v>
      </c>
      <c r="H23" s="5" t="s">
        <v>143</v>
      </c>
      <c r="I23" s="5" t="s">
        <v>21</v>
      </c>
      <c r="J23" s="5" t="s">
        <v>21</v>
      </c>
      <c r="K23" s="8" t="s">
        <v>143</v>
      </c>
      <c r="L23" s="17" t="s">
        <v>143</v>
      </c>
      <c r="M23" s="8"/>
      <c r="N23" s="5"/>
      <c r="O23" s="5" t="s">
        <v>143</v>
      </c>
      <c r="P23" s="5"/>
      <c r="Q23" s="8" t="s">
        <v>21</v>
      </c>
      <c r="R23" s="8" t="s">
        <v>21</v>
      </c>
      <c r="S23" s="8" t="s">
        <v>21</v>
      </c>
      <c r="T23" s="67" t="s">
        <v>21</v>
      </c>
      <c r="U23" s="1"/>
    </row>
    <row r="24" spans="1:21" x14ac:dyDescent="0.25">
      <c r="A24" s="62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21">
        <v>0</v>
      </c>
      <c r="M24" s="15">
        <f>K210</f>
        <v>0</v>
      </c>
      <c r="N24" s="15"/>
      <c r="O24" s="15">
        <f>O21*1</f>
        <v>7000000</v>
      </c>
      <c r="P24" s="15"/>
      <c r="Q24" s="15"/>
      <c r="R24" s="15"/>
      <c r="S24" s="15"/>
      <c r="T24" s="63"/>
      <c r="U24" s="1"/>
    </row>
    <row r="25" spans="1:21" x14ac:dyDescent="0.25">
      <c r="A25" s="69" t="s">
        <v>62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70"/>
      <c r="U25" s="1"/>
    </row>
    <row r="26" spans="1:21" ht="26.25" x14ac:dyDescent="0.25">
      <c r="A26" s="64" t="s">
        <v>63</v>
      </c>
      <c r="B26" s="5" t="s">
        <v>139</v>
      </c>
      <c r="C26" s="5" t="s">
        <v>64</v>
      </c>
      <c r="D26" s="5" t="s">
        <v>65</v>
      </c>
      <c r="E26" s="5" t="s">
        <v>21</v>
      </c>
      <c r="F26" s="5" t="s">
        <v>140</v>
      </c>
      <c r="G26" s="5"/>
      <c r="H26" s="5">
        <v>20</v>
      </c>
      <c r="I26" s="5"/>
      <c r="J26" s="5"/>
      <c r="K26" s="8">
        <v>22000000</v>
      </c>
      <c r="L26" s="22">
        <v>440000000</v>
      </c>
      <c r="M26" s="5"/>
      <c r="N26" s="5"/>
      <c r="O26" s="8">
        <v>440000000</v>
      </c>
      <c r="P26" s="8" t="s">
        <v>21</v>
      </c>
      <c r="Q26" s="5"/>
      <c r="R26" s="8" t="s">
        <v>21</v>
      </c>
      <c r="S26" s="5"/>
      <c r="T26" s="65"/>
      <c r="U26" s="1"/>
    </row>
    <row r="27" spans="1:21" x14ac:dyDescent="0.25">
      <c r="A27" s="58"/>
      <c r="B27" s="5" t="s">
        <v>66</v>
      </c>
      <c r="C27" s="5" t="s">
        <v>67</v>
      </c>
      <c r="D27" s="5" t="s">
        <v>65</v>
      </c>
      <c r="E27" s="5">
        <v>1</v>
      </c>
      <c r="F27" s="5" t="s">
        <v>141</v>
      </c>
      <c r="G27" s="5"/>
      <c r="H27" s="5">
        <v>1</v>
      </c>
      <c r="I27" s="5"/>
      <c r="J27" s="5"/>
      <c r="K27" s="8">
        <v>4000000</v>
      </c>
      <c r="L27" s="9">
        <v>4000000</v>
      </c>
      <c r="M27" s="8">
        <v>4000000</v>
      </c>
      <c r="N27" s="5"/>
      <c r="O27" s="8" t="s">
        <v>21</v>
      </c>
      <c r="P27" s="8" t="s">
        <v>21</v>
      </c>
      <c r="Q27" s="5"/>
      <c r="R27" s="8" t="s">
        <v>21</v>
      </c>
      <c r="S27" s="8" t="s">
        <v>21</v>
      </c>
      <c r="T27" s="65"/>
      <c r="U27" s="1"/>
    </row>
    <row r="28" spans="1:21" ht="26.25" x14ac:dyDescent="0.25">
      <c r="A28" s="66"/>
      <c r="B28" s="5" t="s">
        <v>68</v>
      </c>
      <c r="C28" s="5" t="s">
        <v>67</v>
      </c>
      <c r="D28" s="5" t="s">
        <v>65</v>
      </c>
      <c r="E28" s="5">
        <v>2</v>
      </c>
      <c r="F28" s="5" t="s">
        <v>30</v>
      </c>
      <c r="G28" s="5"/>
      <c r="H28" s="5" t="s">
        <v>143</v>
      </c>
      <c r="I28" s="5"/>
      <c r="J28" s="5"/>
      <c r="K28" s="8" t="s">
        <v>143</v>
      </c>
      <c r="L28" s="9" t="s">
        <v>143</v>
      </c>
      <c r="M28" s="8" t="s">
        <v>143</v>
      </c>
      <c r="N28" s="5"/>
      <c r="O28" s="8" t="s">
        <v>21</v>
      </c>
      <c r="P28" s="8" t="s">
        <v>21</v>
      </c>
      <c r="Q28" s="5"/>
      <c r="R28" s="8" t="s">
        <v>21</v>
      </c>
      <c r="S28" s="5" t="s">
        <v>21</v>
      </c>
      <c r="T28" s="65"/>
      <c r="U28" s="1"/>
    </row>
    <row r="29" spans="1:21" x14ac:dyDescent="0.25">
      <c r="A29" s="6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6">
        <f>L27+L26</f>
        <v>444000000</v>
      </c>
      <c r="M29" s="46">
        <f>M27+M26</f>
        <v>4000000</v>
      </c>
      <c r="N29" s="15"/>
      <c r="O29" s="46">
        <f>O26*1</f>
        <v>440000000</v>
      </c>
      <c r="P29" s="15"/>
      <c r="Q29" s="15"/>
      <c r="R29" s="15"/>
      <c r="S29" s="15"/>
      <c r="T29" s="63"/>
      <c r="U29" s="1"/>
    </row>
    <row r="30" spans="1:21" ht="26.25" x14ac:dyDescent="0.25">
      <c r="A30" s="64" t="s">
        <v>69</v>
      </c>
      <c r="B30" s="5" t="s">
        <v>70</v>
      </c>
      <c r="C30" s="5" t="s">
        <v>71</v>
      </c>
      <c r="D30" s="5" t="s">
        <v>65</v>
      </c>
      <c r="E30" s="5">
        <v>3</v>
      </c>
      <c r="F30" s="5" t="s">
        <v>30</v>
      </c>
      <c r="G30" s="5" t="s">
        <v>21</v>
      </c>
      <c r="H30" s="5" t="s">
        <v>143</v>
      </c>
      <c r="I30" s="5" t="s">
        <v>21</v>
      </c>
      <c r="J30" s="5"/>
      <c r="K30" s="8" t="s">
        <v>143</v>
      </c>
      <c r="L30" s="9" t="s">
        <v>143</v>
      </c>
      <c r="M30" s="8" t="s">
        <v>143</v>
      </c>
      <c r="N30" s="5"/>
      <c r="O30" s="5"/>
      <c r="P30" s="8" t="s">
        <v>21</v>
      </c>
      <c r="Q30" s="5"/>
      <c r="R30" s="8" t="s">
        <v>21</v>
      </c>
      <c r="S30" s="5"/>
      <c r="T30" s="65"/>
      <c r="U30" s="1"/>
    </row>
    <row r="31" spans="1:21" ht="39" customHeight="1" x14ac:dyDescent="0.25">
      <c r="A31" s="66"/>
      <c r="B31" s="5" t="s">
        <v>72</v>
      </c>
      <c r="C31" s="5" t="s">
        <v>73</v>
      </c>
      <c r="D31" s="5" t="s">
        <v>65</v>
      </c>
      <c r="E31" s="5">
        <v>1</v>
      </c>
      <c r="F31" s="5" t="s">
        <v>30</v>
      </c>
      <c r="G31" s="5"/>
      <c r="H31" s="5" t="s">
        <v>143</v>
      </c>
      <c r="I31" s="5"/>
      <c r="J31" s="5"/>
      <c r="K31" s="8" t="s">
        <v>143</v>
      </c>
      <c r="L31" s="9" t="s">
        <v>143</v>
      </c>
      <c r="M31" s="8" t="s">
        <v>143</v>
      </c>
      <c r="N31" s="5"/>
      <c r="O31" s="5"/>
      <c r="P31" s="5"/>
      <c r="Q31" s="5"/>
      <c r="R31" s="8" t="s">
        <v>21</v>
      </c>
      <c r="S31" s="5"/>
      <c r="T31" s="65"/>
      <c r="U31" s="1"/>
    </row>
    <row r="32" spans="1:21" x14ac:dyDescent="0.25">
      <c r="A32" s="6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6">
        <v>0</v>
      </c>
      <c r="M32" s="15"/>
      <c r="N32" s="15"/>
      <c r="O32" s="15">
        <v>0</v>
      </c>
      <c r="P32" s="15"/>
      <c r="Q32" s="15"/>
      <c r="R32" s="15"/>
      <c r="S32" s="15"/>
      <c r="T32" s="63"/>
      <c r="U32" s="1"/>
    </row>
    <row r="33" spans="1:21" x14ac:dyDescent="0.25">
      <c r="A33" s="71" t="s">
        <v>74</v>
      </c>
      <c r="B33" s="6" t="s">
        <v>75</v>
      </c>
      <c r="C33" s="6" t="s">
        <v>76</v>
      </c>
      <c r="D33" s="6" t="s">
        <v>77</v>
      </c>
      <c r="E33" s="6">
        <v>1</v>
      </c>
      <c r="F33" s="6" t="s">
        <v>78</v>
      </c>
      <c r="G33" s="6"/>
      <c r="H33" s="6"/>
      <c r="I33" s="6">
        <v>1</v>
      </c>
      <c r="J33" s="6"/>
      <c r="K33" s="7">
        <v>200000</v>
      </c>
      <c r="L33" s="10">
        <v>200000</v>
      </c>
      <c r="M33" s="7">
        <v>200000</v>
      </c>
      <c r="N33" s="6"/>
      <c r="O33" s="6"/>
      <c r="P33" s="6"/>
      <c r="Q33" s="6"/>
      <c r="R33" s="6"/>
      <c r="S33" s="7" t="s">
        <v>21</v>
      </c>
      <c r="T33" s="59"/>
      <c r="U33" s="1"/>
    </row>
    <row r="34" spans="1:21" x14ac:dyDescent="0.25">
      <c r="A34" s="72"/>
      <c r="B34" s="6" t="s">
        <v>79</v>
      </c>
      <c r="C34" s="6" t="s">
        <v>80</v>
      </c>
      <c r="D34" s="6" t="s">
        <v>77</v>
      </c>
      <c r="E34" s="6">
        <v>3</v>
      </c>
      <c r="F34" s="6" t="s">
        <v>59</v>
      </c>
      <c r="G34" s="6"/>
      <c r="H34" s="6"/>
      <c r="I34" s="6"/>
      <c r="J34" s="6"/>
      <c r="K34" s="7">
        <v>120000</v>
      </c>
      <c r="L34" s="10">
        <v>1440000</v>
      </c>
      <c r="M34" s="7">
        <v>1440000</v>
      </c>
      <c r="N34" s="6"/>
      <c r="O34" s="6"/>
      <c r="P34" s="6"/>
      <c r="Q34" s="7" t="s">
        <v>21</v>
      </c>
      <c r="R34" s="7" t="s">
        <v>21</v>
      </c>
      <c r="S34" s="7" t="s">
        <v>21</v>
      </c>
      <c r="T34" s="60" t="s">
        <v>21</v>
      </c>
      <c r="U34" s="1"/>
    </row>
    <row r="35" spans="1:21" x14ac:dyDescent="0.25">
      <c r="A35" s="72"/>
      <c r="B35" s="6" t="s">
        <v>81</v>
      </c>
      <c r="C35" s="6" t="s">
        <v>82</v>
      </c>
      <c r="D35" s="6" t="s">
        <v>77</v>
      </c>
      <c r="E35" s="6">
        <v>3</v>
      </c>
      <c r="F35" s="6" t="s">
        <v>59</v>
      </c>
      <c r="G35" s="6"/>
      <c r="H35" s="6"/>
      <c r="I35" s="6"/>
      <c r="J35" s="6"/>
      <c r="K35" s="7">
        <v>200000</v>
      </c>
      <c r="L35" s="10">
        <v>200000</v>
      </c>
      <c r="M35" s="7">
        <v>200000</v>
      </c>
      <c r="N35" s="6"/>
      <c r="O35" s="6"/>
      <c r="P35" s="6"/>
      <c r="Q35" s="6"/>
      <c r="R35" s="6"/>
      <c r="S35" s="7" t="s">
        <v>21</v>
      </c>
      <c r="T35" s="60" t="s">
        <v>21</v>
      </c>
      <c r="U35" s="1"/>
    </row>
    <row r="36" spans="1:21" x14ac:dyDescent="0.25">
      <c r="A36" s="72"/>
      <c r="B36" s="6" t="s">
        <v>83</v>
      </c>
      <c r="C36" s="6" t="s">
        <v>80</v>
      </c>
      <c r="D36" s="6" t="s">
        <v>77</v>
      </c>
      <c r="E36" s="6">
        <v>1</v>
      </c>
      <c r="F36" s="6" t="s">
        <v>78</v>
      </c>
      <c r="G36" s="6"/>
      <c r="H36" s="6"/>
      <c r="I36" s="6"/>
      <c r="J36" s="6"/>
      <c r="K36" s="7">
        <v>32228</v>
      </c>
      <c r="L36" s="10">
        <v>386737</v>
      </c>
      <c r="M36" s="7">
        <v>386737</v>
      </c>
      <c r="N36" s="6"/>
      <c r="O36" s="6"/>
      <c r="P36" s="6"/>
      <c r="Q36" s="7" t="s">
        <v>21</v>
      </c>
      <c r="R36" s="7" t="s">
        <v>21</v>
      </c>
      <c r="S36" s="7" t="s">
        <v>21</v>
      </c>
      <c r="T36" s="60" t="s">
        <v>21</v>
      </c>
      <c r="U36" s="1"/>
    </row>
    <row r="37" spans="1:21" ht="16.5" customHeight="1" thickBot="1" x14ac:dyDescent="0.3">
      <c r="A37" s="72"/>
      <c r="B37" s="5" t="s">
        <v>84</v>
      </c>
      <c r="C37" s="6" t="s">
        <v>85</v>
      </c>
      <c r="D37" s="6" t="s">
        <v>77</v>
      </c>
      <c r="E37" s="6">
        <v>2</v>
      </c>
      <c r="F37" s="6" t="s">
        <v>59</v>
      </c>
      <c r="G37" s="6"/>
      <c r="H37" s="6"/>
      <c r="I37" s="6"/>
      <c r="J37" s="6"/>
      <c r="K37" s="7">
        <v>50000</v>
      </c>
      <c r="L37" s="10">
        <v>100000</v>
      </c>
      <c r="M37" s="7">
        <v>100000</v>
      </c>
      <c r="N37" s="6"/>
      <c r="O37" s="6"/>
      <c r="P37" s="6"/>
      <c r="Q37" s="6"/>
      <c r="R37" s="6"/>
      <c r="S37" s="7" t="s">
        <v>21</v>
      </c>
      <c r="T37" s="60" t="s">
        <v>21</v>
      </c>
      <c r="U37" s="1"/>
    </row>
    <row r="38" spans="1:21" x14ac:dyDescent="0.25">
      <c r="A38" s="72"/>
      <c r="B38" s="27" t="s">
        <v>88</v>
      </c>
      <c r="C38" s="27" t="s">
        <v>82</v>
      </c>
      <c r="D38" s="27" t="s">
        <v>89</v>
      </c>
      <c r="E38" s="27">
        <v>1</v>
      </c>
      <c r="F38" s="27" t="s">
        <v>30</v>
      </c>
      <c r="G38" s="27" t="s">
        <v>87</v>
      </c>
      <c r="H38" s="27" t="s">
        <v>87</v>
      </c>
      <c r="I38" s="27" t="s">
        <v>87</v>
      </c>
      <c r="J38" s="27" t="s">
        <v>87</v>
      </c>
      <c r="K38" s="29" t="s">
        <v>143</v>
      </c>
      <c r="L38" s="31" t="s">
        <v>143</v>
      </c>
      <c r="M38" s="33" t="s">
        <v>143</v>
      </c>
      <c r="N38" s="27"/>
      <c r="O38" s="27"/>
      <c r="P38" s="27"/>
      <c r="Q38" s="33" t="s">
        <v>21</v>
      </c>
      <c r="R38" s="33" t="s">
        <v>21</v>
      </c>
      <c r="S38" s="33" t="s">
        <v>21</v>
      </c>
      <c r="T38" s="33" t="s">
        <v>21</v>
      </c>
      <c r="U38" s="1"/>
    </row>
    <row r="39" spans="1:21" ht="17.25" customHeight="1" thickBot="1" x14ac:dyDescent="0.3">
      <c r="A39" s="73"/>
      <c r="B39" s="28"/>
      <c r="C39" s="28"/>
      <c r="D39" s="28"/>
      <c r="E39" s="28"/>
      <c r="F39" s="28"/>
      <c r="G39" s="28"/>
      <c r="H39" s="28"/>
      <c r="I39" s="28"/>
      <c r="J39" s="28"/>
      <c r="K39" s="30"/>
      <c r="L39" s="32"/>
      <c r="M39" s="34"/>
      <c r="N39" s="28"/>
      <c r="O39" s="28"/>
      <c r="P39" s="28"/>
      <c r="Q39" s="34"/>
      <c r="R39" s="34"/>
      <c r="S39" s="34"/>
      <c r="T39" s="34"/>
      <c r="U39" s="1"/>
    </row>
    <row r="40" spans="1:21" x14ac:dyDescent="0.25">
      <c r="A40" s="6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6">
        <f>L37+L36+L35+L34+L33</f>
        <v>2326737</v>
      </c>
      <c r="M40" s="46">
        <f>M37+M36+M35+M34+M33</f>
        <v>2326737</v>
      </c>
      <c r="N40" s="15"/>
      <c r="O40" s="15">
        <v>0</v>
      </c>
      <c r="P40" s="15"/>
      <c r="Q40" s="15"/>
      <c r="R40" s="15"/>
      <c r="S40" s="15"/>
      <c r="T40" s="63"/>
      <c r="U40" s="1"/>
    </row>
    <row r="41" spans="1:21" ht="21" customHeight="1" x14ac:dyDescent="0.25">
      <c r="A41" s="74" t="s">
        <v>90</v>
      </c>
      <c r="B41" s="5" t="s">
        <v>91</v>
      </c>
      <c r="C41" s="6" t="s">
        <v>76</v>
      </c>
      <c r="D41" s="6" t="s">
        <v>86</v>
      </c>
      <c r="E41" s="6">
        <v>1</v>
      </c>
      <c r="F41" s="6" t="s">
        <v>59</v>
      </c>
      <c r="G41" s="6">
        <v>1</v>
      </c>
      <c r="H41" s="6"/>
      <c r="I41" s="6"/>
      <c r="J41" s="6"/>
      <c r="K41" s="7" t="s">
        <v>143</v>
      </c>
      <c r="L41" s="10" t="s">
        <v>143</v>
      </c>
      <c r="M41" s="7" t="s">
        <v>143</v>
      </c>
      <c r="N41" s="6"/>
      <c r="O41" s="6"/>
      <c r="P41" s="6"/>
      <c r="Q41" s="7" t="s">
        <v>21</v>
      </c>
      <c r="R41" s="6"/>
      <c r="S41" s="6"/>
      <c r="T41" s="59"/>
      <c r="U41" s="1"/>
    </row>
    <row r="42" spans="1:21" x14ac:dyDescent="0.25">
      <c r="A42" s="6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6">
        <v>0</v>
      </c>
      <c r="M42" s="15"/>
      <c r="N42" s="15"/>
      <c r="O42" s="15">
        <v>0</v>
      </c>
      <c r="P42" s="15"/>
      <c r="Q42" s="15"/>
      <c r="R42" s="15"/>
      <c r="S42" s="15"/>
      <c r="T42" s="63"/>
      <c r="U42" s="1"/>
    </row>
    <row r="43" spans="1:21" ht="26.25" x14ac:dyDescent="0.25">
      <c r="A43" s="64" t="s">
        <v>92</v>
      </c>
      <c r="B43" s="5" t="s">
        <v>93</v>
      </c>
      <c r="C43" s="5" t="s">
        <v>94</v>
      </c>
      <c r="D43" s="5" t="s">
        <v>95</v>
      </c>
      <c r="E43" s="5">
        <v>1</v>
      </c>
      <c r="F43" s="5" t="s">
        <v>148</v>
      </c>
      <c r="G43" s="5">
        <v>1</v>
      </c>
      <c r="H43" s="5"/>
      <c r="I43" s="5"/>
      <c r="J43" s="5"/>
      <c r="K43" s="5">
        <v>50000</v>
      </c>
      <c r="L43" s="22">
        <v>50000</v>
      </c>
      <c r="M43" s="5">
        <v>50000</v>
      </c>
      <c r="N43" s="5"/>
      <c r="O43" s="5"/>
      <c r="P43" s="5"/>
      <c r="Q43" s="5" t="s">
        <v>21</v>
      </c>
      <c r="R43" s="5"/>
      <c r="S43" s="8" t="s">
        <v>21</v>
      </c>
      <c r="T43" s="65"/>
      <c r="U43" s="1"/>
    </row>
    <row r="44" spans="1:21" ht="27" customHeight="1" x14ac:dyDescent="0.25">
      <c r="A44" s="66"/>
      <c r="B44" s="5" t="s">
        <v>96</v>
      </c>
      <c r="C44" s="5" t="s">
        <v>97</v>
      </c>
      <c r="D44" s="5" t="s">
        <v>95</v>
      </c>
      <c r="E44" s="5">
        <v>1</v>
      </c>
      <c r="F44" s="5" t="s">
        <v>148</v>
      </c>
      <c r="G44" s="5" t="s">
        <v>21</v>
      </c>
      <c r="H44" s="5"/>
      <c r="I44" s="5"/>
      <c r="J44" s="5">
        <v>1</v>
      </c>
      <c r="K44" s="8">
        <v>100000</v>
      </c>
      <c r="L44" s="9">
        <v>100000</v>
      </c>
      <c r="M44" s="8">
        <v>100000</v>
      </c>
      <c r="N44" s="5"/>
      <c r="O44" s="5"/>
      <c r="P44" s="5"/>
      <c r="Q44" s="5"/>
      <c r="R44" s="5"/>
      <c r="S44" s="5"/>
      <c r="T44" s="67" t="s">
        <v>21</v>
      </c>
      <c r="U44" s="1"/>
    </row>
    <row r="45" spans="1:21" x14ac:dyDescent="0.25">
      <c r="A45" s="6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6">
        <v>150000</v>
      </c>
      <c r="M45" s="46">
        <f>M44+M43</f>
        <v>150000</v>
      </c>
      <c r="N45" s="15"/>
      <c r="O45" s="15">
        <v>0</v>
      </c>
      <c r="P45" s="15"/>
      <c r="Q45" s="15"/>
      <c r="R45" s="15"/>
      <c r="S45" s="15"/>
      <c r="T45" s="63"/>
      <c r="U45" s="1"/>
    </row>
    <row r="46" spans="1:21" ht="26.25" customHeight="1" x14ac:dyDescent="0.25">
      <c r="A46" s="64" t="s">
        <v>98</v>
      </c>
      <c r="B46" s="5" t="s">
        <v>99</v>
      </c>
      <c r="C46" s="5" t="s">
        <v>100</v>
      </c>
      <c r="D46" s="5" t="s">
        <v>101</v>
      </c>
      <c r="E46" s="5">
        <v>1</v>
      </c>
      <c r="F46" s="5" t="s">
        <v>148</v>
      </c>
      <c r="G46" s="5" t="s">
        <v>21</v>
      </c>
      <c r="H46" s="5">
        <v>1</v>
      </c>
      <c r="I46" s="5">
        <v>1</v>
      </c>
      <c r="J46" s="5" t="s">
        <v>21</v>
      </c>
      <c r="K46" s="8">
        <v>25000</v>
      </c>
      <c r="L46" s="9">
        <v>25000</v>
      </c>
      <c r="M46" s="8">
        <v>25000</v>
      </c>
      <c r="N46" s="5"/>
      <c r="O46" s="8">
        <v>0</v>
      </c>
      <c r="P46" s="8" t="s">
        <v>21</v>
      </c>
      <c r="Q46" s="8" t="s">
        <v>21</v>
      </c>
      <c r="R46" s="8" t="s">
        <v>21</v>
      </c>
      <c r="S46" s="8" t="s">
        <v>21</v>
      </c>
      <c r="T46" s="65"/>
      <c r="U46" s="1"/>
    </row>
    <row r="47" spans="1:21" ht="26.25" x14ac:dyDescent="0.25">
      <c r="A47" s="58"/>
      <c r="B47" s="5" t="s">
        <v>102</v>
      </c>
      <c r="C47" s="5" t="s">
        <v>103</v>
      </c>
      <c r="D47" s="5" t="s">
        <v>95</v>
      </c>
      <c r="E47" s="5">
        <v>2</v>
      </c>
      <c r="F47" s="5" t="s">
        <v>148</v>
      </c>
      <c r="G47" s="5"/>
      <c r="H47" s="5" t="s">
        <v>21</v>
      </c>
      <c r="I47" s="5">
        <v>1</v>
      </c>
      <c r="J47" s="5">
        <v>1</v>
      </c>
      <c r="K47" s="8">
        <v>2000000</v>
      </c>
      <c r="L47" s="9">
        <v>2000000</v>
      </c>
      <c r="M47" s="8">
        <v>2000000</v>
      </c>
      <c r="N47" s="5"/>
      <c r="O47" s="8" t="s">
        <v>21</v>
      </c>
      <c r="P47" s="8" t="s">
        <v>21</v>
      </c>
      <c r="Q47" s="5"/>
      <c r="R47" s="5"/>
      <c r="S47" s="8" t="s">
        <v>21</v>
      </c>
      <c r="T47" s="67" t="s">
        <v>21</v>
      </c>
      <c r="U47" s="1"/>
    </row>
    <row r="48" spans="1:21" ht="26.25" x14ac:dyDescent="0.25">
      <c r="A48" s="58"/>
      <c r="B48" s="5" t="s">
        <v>104</v>
      </c>
      <c r="C48" s="5" t="s">
        <v>105</v>
      </c>
      <c r="D48" s="5" t="s">
        <v>95</v>
      </c>
      <c r="E48" s="5">
        <v>200</v>
      </c>
      <c r="F48" s="5" t="s">
        <v>148</v>
      </c>
      <c r="G48" s="5"/>
      <c r="H48" s="5" t="s">
        <v>21</v>
      </c>
      <c r="I48" s="5"/>
      <c r="J48" s="5">
        <v>200</v>
      </c>
      <c r="K48" s="8">
        <v>31500</v>
      </c>
      <c r="L48" s="9">
        <v>6300000</v>
      </c>
      <c r="M48" s="8" t="s">
        <v>149</v>
      </c>
      <c r="N48" s="5" t="s">
        <v>149</v>
      </c>
      <c r="O48" s="8">
        <v>6300000</v>
      </c>
      <c r="P48" s="5"/>
      <c r="Q48" s="5"/>
      <c r="R48" s="8" t="s">
        <v>21</v>
      </c>
      <c r="S48" s="5"/>
      <c r="T48" s="67" t="s">
        <v>21</v>
      </c>
      <c r="U48" s="1"/>
    </row>
    <row r="49" spans="1:21" ht="26.25" x14ac:dyDescent="0.25">
      <c r="A49" s="58"/>
      <c r="B49" s="5" t="s">
        <v>106</v>
      </c>
      <c r="C49" s="5" t="s">
        <v>105</v>
      </c>
      <c r="D49" s="5" t="s">
        <v>95</v>
      </c>
      <c r="E49" s="5">
        <v>300</v>
      </c>
      <c r="F49" s="5" t="s">
        <v>148</v>
      </c>
      <c r="G49" s="5"/>
      <c r="H49" s="5"/>
      <c r="I49" s="5" t="s">
        <v>21</v>
      </c>
      <c r="J49" s="5">
        <v>300</v>
      </c>
      <c r="K49" s="8">
        <v>10000</v>
      </c>
      <c r="L49" s="9">
        <v>300000</v>
      </c>
      <c r="M49" s="8">
        <v>300000</v>
      </c>
      <c r="N49" s="5"/>
      <c r="O49" s="8">
        <v>300000</v>
      </c>
      <c r="P49" s="5"/>
      <c r="Q49" s="5"/>
      <c r="R49" s="5"/>
      <c r="S49" s="8" t="s">
        <v>21</v>
      </c>
      <c r="T49" s="67" t="s">
        <v>21</v>
      </c>
      <c r="U49" s="1"/>
    </row>
    <row r="50" spans="1:21" ht="25.5" x14ac:dyDescent="0.25">
      <c r="A50" s="75"/>
      <c r="B50" s="76" t="s">
        <v>151</v>
      </c>
      <c r="C50" s="5" t="s">
        <v>152</v>
      </c>
      <c r="D50" s="5" t="s">
        <v>101</v>
      </c>
      <c r="E50" s="5">
        <v>1</v>
      </c>
      <c r="F50" s="5" t="s">
        <v>153</v>
      </c>
      <c r="G50" s="5"/>
      <c r="H50" s="5"/>
      <c r="I50" s="5"/>
      <c r="J50" s="5"/>
      <c r="K50" s="36">
        <v>7000000</v>
      </c>
      <c r="L50" s="36">
        <v>7000000</v>
      </c>
      <c r="M50" s="36">
        <v>7000000</v>
      </c>
      <c r="N50" s="5"/>
      <c r="O50" s="8"/>
      <c r="P50" s="5"/>
      <c r="Q50" s="5"/>
      <c r="R50" s="5"/>
      <c r="S50" s="8"/>
      <c r="T50" s="67"/>
      <c r="U50" s="1"/>
    </row>
    <row r="51" spans="1:21" x14ac:dyDescent="0.25">
      <c r="A51" s="77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6">
        <f>L50+L49+L48+L47+L46</f>
        <v>15625000</v>
      </c>
      <c r="M51" s="48">
        <f>M50+M49+M47+M46</f>
        <v>9325000</v>
      </c>
      <c r="N51" s="23"/>
      <c r="O51" s="49">
        <f>O49+O48+O46</f>
        <v>6600000</v>
      </c>
      <c r="P51" s="23"/>
      <c r="Q51" s="23"/>
      <c r="R51" s="23"/>
      <c r="S51" s="23"/>
      <c r="T51" s="78"/>
      <c r="U51" s="1"/>
    </row>
    <row r="52" spans="1:21" x14ac:dyDescent="0.25">
      <c r="A52" s="79"/>
      <c r="B52" s="24"/>
      <c r="C52" s="24"/>
      <c r="D52" s="24"/>
      <c r="E52" s="24" t="s">
        <v>107</v>
      </c>
      <c r="F52" s="24"/>
      <c r="G52" s="24"/>
      <c r="H52" s="24"/>
      <c r="I52" s="24"/>
      <c r="J52" s="24"/>
      <c r="K52" s="24"/>
      <c r="L52" s="25"/>
      <c r="M52" s="24"/>
      <c r="N52" s="24"/>
      <c r="O52" s="24"/>
      <c r="P52" s="24"/>
      <c r="Q52" s="24"/>
      <c r="R52" s="24"/>
      <c r="S52" s="24"/>
      <c r="T52" s="80"/>
      <c r="U52" s="1"/>
    </row>
    <row r="53" spans="1:21" ht="16.5" customHeight="1" x14ac:dyDescent="0.25">
      <c r="A53" s="81" t="s">
        <v>108</v>
      </c>
      <c r="B53" s="5" t="s">
        <v>109</v>
      </c>
      <c r="C53" s="5" t="s">
        <v>76</v>
      </c>
      <c r="D53" s="5" t="s">
        <v>110</v>
      </c>
      <c r="E53" s="5">
        <v>1</v>
      </c>
      <c r="F53" s="5" t="s">
        <v>30</v>
      </c>
      <c r="G53" s="5" t="s">
        <v>21</v>
      </c>
      <c r="H53" s="5" t="s">
        <v>21</v>
      </c>
      <c r="I53" s="5" t="s">
        <v>21</v>
      </c>
      <c r="J53" s="5" t="s">
        <v>21</v>
      </c>
      <c r="K53" s="8">
        <v>50000</v>
      </c>
      <c r="L53" s="9">
        <v>50000</v>
      </c>
      <c r="M53" s="8">
        <v>50000</v>
      </c>
      <c r="N53" s="5"/>
      <c r="O53" s="5"/>
      <c r="P53" s="5"/>
      <c r="Q53" s="8" t="s">
        <v>21</v>
      </c>
      <c r="R53" s="8" t="s">
        <v>21</v>
      </c>
      <c r="S53" s="8" t="s">
        <v>21</v>
      </c>
      <c r="T53" s="67" t="s">
        <v>21</v>
      </c>
      <c r="U53" s="1"/>
    </row>
    <row r="54" spans="1:21" x14ac:dyDescent="0.25">
      <c r="A54" s="6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6">
        <v>50000</v>
      </c>
      <c r="M54" s="15">
        <f>M53*1</f>
        <v>50000</v>
      </c>
      <c r="N54" s="15"/>
      <c r="O54" s="15"/>
      <c r="P54" s="15"/>
      <c r="Q54" s="15"/>
      <c r="R54" s="15"/>
      <c r="S54" s="15"/>
      <c r="T54" s="63"/>
      <c r="U54" s="1"/>
    </row>
    <row r="55" spans="1:21" ht="17.25" customHeight="1" x14ac:dyDescent="0.25">
      <c r="A55" s="81" t="s">
        <v>111</v>
      </c>
      <c r="B55" s="5" t="s">
        <v>112</v>
      </c>
      <c r="C55" s="5" t="s">
        <v>113</v>
      </c>
      <c r="D55" s="5" t="s">
        <v>114</v>
      </c>
      <c r="E55" s="5">
        <v>1</v>
      </c>
      <c r="F55" s="5" t="s">
        <v>30</v>
      </c>
      <c r="G55" s="5" t="s">
        <v>21</v>
      </c>
      <c r="H55" s="5"/>
      <c r="I55" s="5">
        <v>1</v>
      </c>
      <c r="J55" s="5"/>
      <c r="K55" s="8">
        <v>100000</v>
      </c>
      <c r="L55" s="9">
        <v>100000</v>
      </c>
      <c r="M55" s="8">
        <v>100000</v>
      </c>
      <c r="N55" s="5"/>
      <c r="O55" s="5"/>
      <c r="P55" s="5"/>
      <c r="Q55" s="8" t="s">
        <v>21</v>
      </c>
      <c r="R55" s="5"/>
      <c r="S55" s="8" t="s">
        <v>21</v>
      </c>
      <c r="T55" s="65"/>
      <c r="U55" s="1"/>
    </row>
    <row r="56" spans="1:21" x14ac:dyDescent="0.25">
      <c r="A56" s="6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6">
        <v>100000</v>
      </c>
      <c r="M56" s="15">
        <f>M55*1</f>
        <v>100000</v>
      </c>
      <c r="N56" s="15"/>
      <c r="O56" s="15"/>
      <c r="P56" s="15"/>
      <c r="Q56" s="15"/>
      <c r="R56" s="15"/>
      <c r="S56" s="15"/>
      <c r="T56" s="63"/>
      <c r="U56" s="1"/>
    </row>
    <row r="57" spans="1:21" x14ac:dyDescent="0.25">
      <c r="A57" s="64" t="s">
        <v>115</v>
      </c>
      <c r="B57" s="6" t="s">
        <v>116</v>
      </c>
      <c r="C57" s="5" t="s">
        <v>117</v>
      </c>
      <c r="D57" s="5" t="s">
        <v>118</v>
      </c>
      <c r="E57" s="5">
        <v>1</v>
      </c>
      <c r="F57" s="5" t="s">
        <v>30</v>
      </c>
      <c r="G57" s="5" t="s">
        <v>21</v>
      </c>
      <c r="H57" s="5" t="s">
        <v>21</v>
      </c>
      <c r="I57" s="5">
        <v>1</v>
      </c>
      <c r="J57" s="5" t="s">
        <v>21</v>
      </c>
      <c r="K57" s="8">
        <v>6000000</v>
      </c>
      <c r="L57" s="9">
        <v>6000000</v>
      </c>
      <c r="M57" s="8">
        <v>1000000</v>
      </c>
      <c r="N57" s="5" t="s">
        <v>21</v>
      </c>
      <c r="O57" s="8">
        <v>5000000</v>
      </c>
      <c r="P57" s="5"/>
      <c r="Q57" s="8" t="s">
        <v>21</v>
      </c>
      <c r="R57" s="5"/>
      <c r="S57" s="8" t="s">
        <v>21</v>
      </c>
      <c r="T57" s="67" t="s">
        <v>21</v>
      </c>
      <c r="U57" s="1"/>
    </row>
    <row r="58" spans="1:21" ht="12.75" customHeight="1" x14ac:dyDescent="0.25">
      <c r="A58" s="58"/>
      <c r="B58" s="5" t="s">
        <v>119</v>
      </c>
      <c r="C58" s="5" t="s">
        <v>120</v>
      </c>
      <c r="D58" s="5" t="s">
        <v>118</v>
      </c>
      <c r="E58" s="5">
        <v>1</v>
      </c>
      <c r="F58" s="5" t="s">
        <v>146</v>
      </c>
      <c r="G58" s="5"/>
      <c r="H58" s="5"/>
      <c r="I58" s="5"/>
      <c r="J58" s="5">
        <v>1</v>
      </c>
      <c r="K58" s="8"/>
      <c r="L58" s="9"/>
      <c r="M58" s="8"/>
      <c r="N58" s="5"/>
      <c r="O58" s="8"/>
      <c r="P58" s="5"/>
      <c r="Q58" s="8"/>
      <c r="R58" s="5"/>
      <c r="S58" s="5"/>
      <c r="T58" s="67" t="s">
        <v>21</v>
      </c>
      <c r="U58" s="1"/>
    </row>
    <row r="59" spans="1:21" x14ac:dyDescent="0.25">
      <c r="A59" s="6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6">
        <v>6000000</v>
      </c>
      <c r="M59" s="46">
        <f>M57+M58</f>
        <v>1000000</v>
      </c>
      <c r="N59" s="15"/>
      <c r="O59" s="15">
        <f>O57*1</f>
        <v>5000000</v>
      </c>
      <c r="P59" s="15"/>
      <c r="Q59" s="15"/>
      <c r="R59" s="15"/>
      <c r="S59" s="15"/>
      <c r="T59" s="63"/>
      <c r="U59" s="1"/>
    </row>
    <row r="60" spans="1:21" ht="19.5" customHeight="1" x14ac:dyDescent="0.25">
      <c r="A60" s="64" t="s">
        <v>121</v>
      </c>
      <c r="B60" s="5" t="s">
        <v>122</v>
      </c>
      <c r="C60" s="5" t="s">
        <v>123</v>
      </c>
      <c r="D60" s="5" t="s">
        <v>124</v>
      </c>
      <c r="E60" s="5">
        <v>1</v>
      </c>
      <c r="F60" s="5" t="s">
        <v>30</v>
      </c>
      <c r="G60" s="5" t="s">
        <v>21</v>
      </c>
      <c r="H60" s="5"/>
      <c r="I60" s="5">
        <v>1</v>
      </c>
      <c r="J60" s="5"/>
      <c r="K60" s="8" t="s">
        <v>149</v>
      </c>
      <c r="L60" s="13" t="s">
        <v>149</v>
      </c>
      <c r="M60" s="5" t="s">
        <v>149</v>
      </c>
      <c r="N60" s="5"/>
      <c r="O60" s="8" t="s">
        <v>149</v>
      </c>
      <c r="P60" s="5"/>
      <c r="Q60" s="8" t="s">
        <v>21</v>
      </c>
      <c r="R60" s="5"/>
      <c r="S60" s="8" t="s">
        <v>21</v>
      </c>
      <c r="T60" s="65"/>
      <c r="U60" s="1"/>
    </row>
    <row r="61" spans="1:21" ht="18.75" customHeight="1" x14ac:dyDescent="0.25">
      <c r="A61" s="66"/>
      <c r="B61" s="5" t="s">
        <v>125</v>
      </c>
      <c r="C61" s="5" t="s">
        <v>126</v>
      </c>
      <c r="D61" s="5" t="s">
        <v>127</v>
      </c>
      <c r="E61" s="5">
        <v>1</v>
      </c>
      <c r="F61" s="5" t="s">
        <v>30</v>
      </c>
      <c r="G61" s="5"/>
      <c r="H61" s="5"/>
      <c r="I61" s="5">
        <v>1</v>
      </c>
      <c r="J61" s="5"/>
      <c r="K61" s="8" t="s">
        <v>149</v>
      </c>
      <c r="L61" s="9" t="s">
        <v>149</v>
      </c>
      <c r="M61" s="8" t="s">
        <v>149</v>
      </c>
      <c r="N61" s="5"/>
      <c r="O61" s="5"/>
      <c r="P61" s="5"/>
      <c r="Q61" s="5"/>
      <c r="R61" s="5"/>
      <c r="S61" s="8" t="s">
        <v>21</v>
      </c>
      <c r="T61" s="65"/>
      <c r="U61" s="1"/>
    </row>
    <row r="62" spans="1:21" x14ac:dyDescent="0.25">
      <c r="A62" s="6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6" t="s">
        <v>149</v>
      </c>
      <c r="M62" s="15"/>
      <c r="N62" s="15"/>
      <c r="O62" s="15"/>
      <c r="P62" s="15"/>
      <c r="Q62" s="15"/>
      <c r="R62" s="15"/>
      <c r="S62" s="15"/>
      <c r="T62" s="63"/>
      <c r="U62" s="1"/>
    </row>
    <row r="63" spans="1:21" ht="27.75" customHeight="1" x14ac:dyDescent="0.25">
      <c r="A63" s="64" t="s">
        <v>128</v>
      </c>
      <c r="B63" s="5" t="s">
        <v>129</v>
      </c>
      <c r="C63" s="5" t="s">
        <v>130</v>
      </c>
      <c r="D63" s="5" t="s">
        <v>131</v>
      </c>
      <c r="E63" s="5">
        <v>4</v>
      </c>
      <c r="F63" s="5" t="s">
        <v>30</v>
      </c>
      <c r="G63" s="5">
        <v>1</v>
      </c>
      <c r="H63" s="5">
        <v>1</v>
      </c>
      <c r="I63" s="5">
        <v>1</v>
      </c>
      <c r="J63" s="5">
        <v>1</v>
      </c>
      <c r="K63" s="5">
        <v>25000</v>
      </c>
      <c r="L63" s="22">
        <v>25000</v>
      </c>
      <c r="M63" s="17">
        <v>25000</v>
      </c>
      <c r="N63" s="5"/>
      <c r="O63" s="5"/>
      <c r="P63" s="5"/>
      <c r="Q63" s="5" t="s">
        <v>21</v>
      </c>
      <c r="R63" s="5" t="s">
        <v>21</v>
      </c>
      <c r="S63" s="5" t="s">
        <v>21</v>
      </c>
      <c r="T63" s="65" t="s">
        <v>21</v>
      </c>
      <c r="U63" s="1"/>
    </row>
    <row r="64" spans="1:21" ht="35.25" customHeight="1" x14ac:dyDescent="0.25">
      <c r="A64" s="58"/>
      <c r="B64" s="5" t="s">
        <v>132</v>
      </c>
      <c r="C64" s="5" t="s">
        <v>73</v>
      </c>
      <c r="D64" s="5" t="s">
        <v>133</v>
      </c>
      <c r="E64" s="5">
        <v>2</v>
      </c>
      <c r="F64" s="5" t="s">
        <v>30</v>
      </c>
      <c r="G64" s="5" t="s">
        <v>21</v>
      </c>
      <c r="H64" s="5">
        <v>1</v>
      </c>
      <c r="I64" s="5" t="s">
        <v>21</v>
      </c>
      <c r="J64" s="5">
        <v>1</v>
      </c>
      <c r="K64" s="5" t="s">
        <v>149</v>
      </c>
      <c r="L64" s="13" t="s">
        <v>149</v>
      </c>
      <c r="M64" s="5" t="s">
        <v>149</v>
      </c>
      <c r="N64" s="5"/>
      <c r="O64" s="5"/>
      <c r="P64" s="5"/>
      <c r="Q64" s="5" t="s">
        <v>21</v>
      </c>
      <c r="R64" s="8" t="s">
        <v>21</v>
      </c>
      <c r="S64" s="5" t="s">
        <v>21</v>
      </c>
      <c r="T64" s="67" t="s">
        <v>21</v>
      </c>
      <c r="U64" s="1"/>
    </row>
    <row r="65" spans="1:21" ht="15" customHeight="1" x14ac:dyDescent="0.25">
      <c r="A65" s="66"/>
      <c r="B65" s="5" t="s">
        <v>134</v>
      </c>
      <c r="C65" s="5" t="s">
        <v>61</v>
      </c>
      <c r="D65" s="5" t="s">
        <v>135</v>
      </c>
      <c r="E65" s="5">
        <v>1</v>
      </c>
      <c r="F65" s="5" t="s">
        <v>30</v>
      </c>
      <c r="G65" s="5">
        <v>1</v>
      </c>
      <c r="H65" s="5"/>
      <c r="I65" s="5"/>
      <c r="J65" s="5"/>
      <c r="K65" s="17">
        <v>700000</v>
      </c>
      <c r="L65" s="22">
        <v>700000</v>
      </c>
      <c r="M65" s="5">
        <v>700000</v>
      </c>
      <c r="N65" s="5"/>
      <c r="O65" s="5"/>
      <c r="P65" s="5"/>
      <c r="Q65" s="5" t="s">
        <v>21</v>
      </c>
      <c r="R65" s="5"/>
      <c r="S65" s="5"/>
      <c r="T65" s="65"/>
      <c r="U65" s="1"/>
    </row>
    <row r="66" spans="1:21" x14ac:dyDescent="0.25">
      <c r="A66" s="6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6">
        <f>L65+L63</f>
        <v>725000</v>
      </c>
      <c r="M66" s="47">
        <f>M65+M63</f>
        <v>725000</v>
      </c>
      <c r="N66" s="15"/>
      <c r="O66" s="15"/>
      <c r="P66" s="15"/>
      <c r="Q66" s="15"/>
      <c r="R66" s="15"/>
      <c r="S66" s="15"/>
      <c r="T66" s="63"/>
      <c r="U66" s="1"/>
    </row>
    <row r="67" spans="1:21" x14ac:dyDescent="0.25">
      <c r="A67" s="82"/>
      <c r="B67" s="6" t="s">
        <v>150</v>
      </c>
      <c r="C67" s="6">
        <v>1</v>
      </c>
      <c r="D67" s="6" t="s">
        <v>127</v>
      </c>
      <c r="E67" s="6">
        <v>1</v>
      </c>
      <c r="F67" s="6" t="s">
        <v>30</v>
      </c>
      <c r="G67" s="6"/>
      <c r="H67" s="6"/>
      <c r="I67" s="6"/>
      <c r="J67" s="6"/>
      <c r="K67" s="6">
        <v>5000000</v>
      </c>
      <c r="L67" s="21">
        <v>5000000</v>
      </c>
      <c r="M67" s="6">
        <v>5000000</v>
      </c>
      <c r="N67" s="6"/>
      <c r="O67" s="6"/>
      <c r="P67" s="6"/>
      <c r="Q67" s="6"/>
      <c r="R67" s="6"/>
      <c r="S67" s="6"/>
      <c r="T67" s="59"/>
      <c r="U67" s="1"/>
    </row>
    <row r="68" spans="1:21" ht="19.5" customHeight="1" x14ac:dyDescent="0.25">
      <c r="A68" s="83" t="s">
        <v>154</v>
      </c>
      <c r="B68" s="41" t="s">
        <v>155</v>
      </c>
      <c r="C68" s="6">
        <v>2</v>
      </c>
      <c r="D68" s="6"/>
      <c r="E68" s="6">
        <v>2</v>
      </c>
      <c r="F68" s="6"/>
      <c r="G68" s="6"/>
      <c r="H68" s="37"/>
      <c r="I68" s="38"/>
      <c r="J68" s="39"/>
      <c r="K68" s="37">
        <v>4000000</v>
      </c>
      <c r="L68" s="40">
        <v>8000000</v>
      </c>
      <c r="M68" s="7">
        <v>8000000</v>
      </c>
      <c r="N68" s="6"/>
      <c r="O68" s="6"/>
      <c r="P68" s="6"/>
      <c r="Q68" s="6"/>
      <c r="R68" s="6"/>
      <c r="S68" s="6"/>
      <c r="T68" s="59"/>
      <c r="U68" s="1"/>
    </row>
    <row r="69" spans="1:21" ht="23.25" customHeight="1" x14ac:dyDescent="0.25">
      <c r="A69" s="82" t="s">
        <v>156</v>
      </c>
      <c r="B69" s="6" t="s">
        <v>157</v>
      </c>
      <c r="C69" s="6">
        <v>1</v>
      </c>
      <c r="D69" s="6"/>
      <c r="E69" s="6">
        <v>1</v>
      </c>
      <c r="F69" s="6"/>
      <c r="G69" s="6"/>
      <c r="H69" s="37"/>
      <c r="I69" s="38"/>
      <c r="J69" s="39"/>
      <c r="K69" s="37" t="s">
        <v>149</v>
      </c>
      <c r="L69" s="40" t="s">
        <v>149</v>
      </c>
      <c r="M69" s="6" t="s">
        <v>149</v>
      </c>
      <c r="N69" s="6"/>
      <c r="O69" s="6"/>
      <c r="P69" s="6"/>
      <c r="Q69" s="6"/>
      <c r="R69" s="6"/>
      <c r="S69" s="6"/>
      <c r="T69" s="59"/>
      <c r="U69" s="1"/>
    </row>
    <row r="70" spans="1:21" x14ac:dyDescent="0.25">
      <c r="A70" s="84"/>
      <c r="B70" s="15"/>
      <c r="C70" s="15"/>
      <c r="D70" s="15"/>
      <c r="E70" s="15"/>
      <c r="F70" s="15"/>
      <c r="G70" s="15"/>
      <c r="H70" s="42"/>
      <c r="I70" s="43"/>
      <c r="J70" s="44"/>
      <c r="K70" s="42"/>
      <c r="L70" s="45">
        <f>L68+L67</f>
        <v>13000000</v>
      </c>
      <c r="M70" s="46">
        <f>M68+M67</f>
        <v>13000000</v>
      </c>
      <c r="N70" s="15"/>
      <c r="O70" s="15"/>
      <c r="P70" s="15"/>
      <c r="Q70" s="15"/>
      <c r="R70" s="15"/>
      <c r="S70" s="15"/>
      <c r="T70" s="63"/>
      <c r="U70" s="1"/>
    </row>
    <row r="71" spans="1:21" ht="21.75" thickBot="1" x14ac:dyDescent="0.4">
      <c r="A71" s="85" t="s">
        <v>21</v>
      </c>
      <c r="B71" s="86"/>
      <c r="C71" s="86"/>
      <c r="D71" s="86"/>
      <c r="E71" s="86"/>
      <c r="F71" s="86"/>
      <c r="G71" s="86"/>
      <c r="H71" s="87" t="s">
        <v>136</v>
      </c>
      <c r="I71" s="88"/>
      <c r="J71" s="89"/>
      <c r="K71" s="90">
        <f>L70+L66+L59+L56+L54+L51+L45+L40+L42+L32+L29+L24+L17+L12</f>
        <v>537376737</v>
      </c>
      <c r="L71" s="91"/>
      <c r="M71" s="92">
        <f>M70+M66+M62+M59+M56+M54+M51+M45+M42+M40+M32+M29+M24+M17+M12</f>
        <v>31076737</v>
      </c>
      <c r="N71" s="86"/>
      <c r="O71" s="93">
        <f>O59+O51+O29+O24+O12</f>
        <v>513600000</v>
      </c>
      <c r="P71" s="86"/>
      <c r="Q71" s="86"/>
      <c r="R71" s="86"/>
      <c r="S71" s="86"/>
      <c r="T71" s="94"/>
      <c r="U71" s="1"/>
    </row>
  </sheetData>
  <mergeCells count="45">
    <mergeCell ref="H71:J71"/>
    <mergeCell ref="K71:L71"/>
    <mergeCell ref="T38:T39"/>
    <mergeCell ref="A43:A44"/>
    <mergeCell ref="A46:A49"/>
    <mergeCell ref="A57:A58"/>
    <mergeCell ref="A60:A61"/>
    <mergeCell ref="A63:A65"/>
    <mergeCell ref="N38:N39"/>
    <mergeCell ref="O38:O39"/>
    <mergeCell ref="P38:P39"/>
    <mergeCell ref="Q38:Q39"/>
    <mergeCell ref="R38:R39"/>
    <mergeCell ref="S38:S39"/>
    <mergeCell ref="H38:H39"/>
    <mergeCell ref="I38:I39"/>
    <mergeCell ref="J38:J39"/>
    <mergeCell ref="K38:K39"/>
    <mergeCell ref="L38:L39"/>
    <mergeCell ref="M38:M39"/>
    <mergeCell ref="A25:T25"/>
    <mergeCell ref="A26:A28"/>
    <mergeCell ref="A30:A31"/>
    <mergeCell ref="A33:A39"/>
    <mergeCell ref="B38:B39"/>
    <mergeCell ref="C38:C39"/>
    <mergeCell ref="D38:D39"/>
    <mergeCell ref="E38:E39"/>
    <mergeCell ref="F38:F39"/>
    <mergeCell ref="G38:G39"/>
    <mergeCell ref="A5:A11"/>
    <mergeCell ref="A13:A16"/>
    <mergeCell ref="A18:A23"/>
    <mergeCell ref="A1:T1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M2:P2"/>
    <mergeCell ref="Q2:T2"/>
  </mergeCells>
  <pageMargins left="0.70866141732283472" right="0.70866141732283472" top="0.74803149606299213" bottom="0.74803149606299213" header="0.31496062992125984" footer="0.31496062992125984"/>
  <pageSetup paperSize="9" scale="50" fitToWidth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micro</cp:lastModifiedBy>
  <cp:lastPrinted>2022-01-27T13:37:14Z</cp:lastPrinted>
  <dcterms:created xsi:type="dcterms:W3CDTF">2021-12-06T14:55:03Z</dcterms:created>
  <dcterms:modified xsi:type="dcterms:W3CDTF">2022-01-27T13:37:22Z</dcterms:modified>
</cp:coreProperties>
</file>